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8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  <font>
      <i val="1"/>
      <color rgb="00C00000"/>
      <sz val="9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7" fillId="0" borderId="0" pivotButton="0" quotePrefix="0" xfId="0"/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Mestre José Simão (Capanema / Maragogipe) Sombra da Lua (1925)</t>
        </is>
      </c>
      <c r="F4" s="3" t="inlineStr">
        <is>
          <t>Mestre José Simão / Estaleiro Ilha do Galego Vendaval II (1947)</t>
        </is>
      </c>
      <c r="G4" s="3" t="inlineStr">
        <is>
          <t>Marshall Marine Corporation Sanderling 18 (1962)</t>
        </is>
      </c>
      <c r="H4" s="3" t="inlineStr">
        <is>
          <t>Legnos Boatbuilding Co. Mystic Catboat 20 (1974)</t>
        </is>
      </c>
      <c r="I4" s="3" t="inlineStr">
        <is>
          <t>The Marshall Company Marshall 22 Cat (1965)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(fonte)'!F7)</f>
        <v/>
      </c>
      <c r="F7" s="6">
        <f>IF('Original (fonte)'!G7="","",'Original (fonte)'!G7)</f>
        <v/>
      </c>
      <c r="G7" s="6">
        <f>IF('Original (fonte)'!H7="","",'Original (fonte)'!H7*Fatores!$E$5)</f>
        <v/>
      </c>
      <c r="H7" s="6">
        <f>IF('Original (fonte)'!I7="","",'Original (fonte)'!I7*Fatores!$E$5)</f>
        <v/>
      </c>
      <c r="I7" s="6">
        <f>IF('Original (fonte)'!J7="","",'Original (fonte)'!J7*Fatores!$E$5)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(fonte)'!F8)</f>
        <v/>
      </c>
      <c r="F8" s="9">
        <f>IF('Original (fonte)'!G8="","",'Original (fonte)'!G8)</f>
        <v/>
      </c>
      <c r="G8" s="9">
        <f>IF('Original (fonte)'!H8="","",'Original (fonte)'!H8*Fatores!$E$5)</f>
        <v/>
      </c>
      <c r="H8" s="9">
        <f>IF('Original (fonte)'!I8="","",'Original (fonte)'!I8*Fatores!$E$5)</f>
        <v/>
      </c>
      <c r="I8" s="9">
        <f>IF('Original (fonte)'!J8="","",'Original (fonte)'!J8*Fatores!$E$5)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(fonte)'!F9)</f>
        <v/>
      </c>
      <c r="F9" s="6">
        <f>IF('Original (fonte)'!G9="","",'Original (fonte)'!G9)</f>
        <v/>
      </c>
      <c r="G9" s="6">
        <f>IF('Original (fonte)'!H9="","",'Original (fonte)'!H9*Fatores!$E$5)</f>
        <v/>
      </c>
      <c r="H9" s="6">
        <f>IF('Original (fonte)'!I9="","",'Original (fonte)'!I9*Fatores!$E$5)</f>
        <v/>
      </c>
      <c r="I9" s="6">
        <f>IF('Original (fonte)'!J9="","",'Original (fonte)'!J9*Fatores!$E$5)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(fonte)'!F10)</f>
        <v/>
      </c>
      <c r="F10" s="9">
        <f>IF('Original (fonte)'!G10="","",'Original (fonte)'!G10)</f>
        <v/>
      </c>
      <c r="G10" s="9">
        <f>IF('Original (fonte)'!H10="","",'Original (fonte)'!H10*Fatores!$E$5)</f>
        <v/>
      </c>
      <c r="H10" s="9">
        <f>IF('Original (fonte)'!I10="","",'Original (fonte)'!I10*Fatores!$E$5)</f>
        <v/>
      </c>
      <c r="I10" s="9">
        <f>IF('Original (fonte)'!J10="","",'Original (fonte)'!J10*Fatores!$E$5)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(fonte)'!F11)</f>
        <v/>
      </c>
      <c r="F11" s="6">
        <f>IF('Original (fonte)'!G11="","",'Original (fonte)'!G11)</f>
        <v/>
      </c>
      <c r="G11" s="6">
        <f>IF('Original (fonte)'!H11="","",'Original (fonte)'!H11*Fatores!$E$5)</f>
        <v/>
      </c>
      <c r="H11" s="6">
        <f>IF('Original (fonte)'!I11="","",'Original (fonte)'!I11*Fatores!$E$5)</f>
        <v/>
      </c>
      <c r="I11" s="6">
        <f>IF('Original (fonte)'!J11="","",'Original (fonte)'!J11*Fatores!$E$5)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(fonte)'!F12)</f>
        <v/>
      </c>
      <c r="F12" s="10">
        <f>IF('Original (fonte)'!G12="","",'Original (fonte)'!G12)</f>
        <v/>
      </c>
      <c r="G12" s="10">
        <f>IF('Original (fonte)'!H12="","",'Original (fonte)'!H12*Fatores!$E$6)</f>
        <v/>
      </c>
      <c r="H12" s="10">
        <f>IF('Original (fonte)'!I12="","",'Original (fonte)'!I12*Fatores!$E$6)</f>
        <v/>
      </c>
      <c r="I12" s="10">
        <f>IF('Original (fonte)'!J12="","",'Original (fonte)'!J12*Fatores!$E$6)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  <c r="H13" s="11">
        <f>IF('Original (fonte)'!I13="","",'Original (fonte)'!I13)</f>
        <v/>
      </c>
      <c r="I13" s="11">
        <f>IF('Original (fonte)'!J13="","",'Original (fonte)'!J13)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(fonte)'!F14)</f>
        <v/>
      </c>
      <c r="F14" s="9">
        <f>IF('Original (fonte)'!G14="","",'Original (fonte)'!G14)</f>
        <v/>
      </c>
      <c r="G14" s="9">
        <f>IF('Original (fonte)'!H14="","",'Original (fonte)'!H14*Fatores!$E$5)</f>
        <v/>
      </c>
      <c r="H14" s="9">
        <f>IF('Original (fonte)'!I14="","",'Original (fonte)'!I14*Fatores!$E$5)</f>
        <v/>
      </c>
      <c r="I14" s="9">
        <f>IF('Original (fonte)'!J14="","",'Original (fonte)'!J14*Fatores!$E$5)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(fonte)'!F15)</f>
        <v/>
      </c>
      <c r="F15" s="6">
        <f>IF('Original (fonte)'!G15="","",'Original (fonte)'!G15)</f>
        <v/>
      </c>
      <c r="G15" s="6">
        <f>IF('Original (fonte)'!H15="","",'Original (fonte)'!H15*Fatores!$E$10)</f>
        <v/>
      </c>
      <c r="H15" s="6">
        <f>IF('Original (fonte)'!I15="","",'Original (fonte)'!I15*Fatores!$E$10)</f>
        <v/>
      </c>
      <c r="I15" s="6">
        <f>IF('Original (fonte)'!J15="","",'Original (fonte)'!J15*Fatores!$E$10)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(fonte)'!F16)</f>
        <v/>
      </c>
      <c r="F16" s="10">
        <f>IF('Original (fonte)'!G16="","",'Original (fonte)'!G16)</f>
        <v/>
      </c>
      <c r="G16" s="10">
        <f>IF('Original (fonte)'!H16="","",'Original (fonte)'!H16*Fatores!$E$7)</f>
        <v/>
      </c>
      <c r="H16" s="10">
        <f>IF('Original (fonte)'!I16="","",'Original (fonte)'!I16*Fatores!$E$7)</f>
        <v/>
      </c>
      <c r="I16" s="10">
        <f>IF('Original (fonte)'!J16="","",'Original (fonte)'!J16*Fatores!$E$7)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(fonte)'!F17)</f>
        <v/>
      </c>
      <c r="F17" s="12">
        <f>IF('Original (fonte)'!G17="","",'Original (fonte)'!G17)</f>
        <v/>
      </c>
      <c r="G17" s="12">
        <f>IF('Original (fonte)'!H17="","",'Original (fonte)'!H17*Fatores!$E$7)</f>
        <v/>
      </c>
      <c r="H17" s="12">
        <f>IF('Original (fonte)'!I17="","",'Original (fonte)'!I17*Fatores!$E$7)</f>
        <v/>
      </c>
      <c r="I17" s="12">
        <f>IF('Original (fonte)'!J17="","",'Original (fonte)'!J17*Fatores!$E$7)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(fonte)'!F18)</f>
        <v/>
      </c>
      <c r="F18" s="10">
        <f>IF('Original (fonte)'!G18="","",'Original (fonte)'!G18)</f>
        <v/>
      </c>
      <c r="G18" s="10">
        <f>IF('Original (fonte)'!H18="","",'Original (fonte)'!H18*Fatores!$E$7)</f>
        <v/>
      </c>
      <c r="H18" s="10">
        <f>IF('Original (fonte)'!I18="","",'Original (fonte)'!I18*Fatores!$E$7)</f>
        <v/>
      </c>
      <c r="I18" s="10">
        <f>IF('Original (fonte)'!J18="","",'Original (fonte)'!J18*Fatores!$E$7)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(fonte)'!F19)</f>
        <v/>
      </c>
      <c r="F19" s="12">
        <f>IF('Original (fonte)'!G19="","",'Original (fonte)'!G19)</f>
        <v/>
      </c>
      <c r="G19" s="12">
        <f>IF('Original (fonte)'!H19="","",'Original (fonte)'!H19*Fatores!$E$8)</f>
        <v/>
      </c>
      <c r="H19" s="12">
        <f>IF('Original (fonte)'!I19="","",'Original (fonte)'!I19*Fatores!$E$8)</f>
        <v/>
      </c>
      <c r="I19" s="12">
        <f>IF('Original (fonte)'!J19="","",'Original (fonte)'!J19*Fatores!$E$8)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  <c r="H20" s="13">
        <f>IF('Original (fonte)'!I20="","",'Original (fonte)'!I20)</f>
        <v/>
      </c>
      <c r="I20" s="13">
        <f>IF('Original (fonte)'!J20="","",'Original (fonte)'!J20)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  <c r="H21" s="14">
        <f>IF('Original (fonte)'!I21="","",'Original (fonte)'!I21)</f>
        <v/>
      </c>
      <c r="I21" s="14">
        <f>IF('Original (fonte)'!J21="","",'Original (fonte)'!J21)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(fonte)'!F22)</f>
        <v/>
      </c>
      <c r="F22" s="15">
        <f>IF('Original (fonte)'!G22="","",'Original (fonte)'!G22)</f>
        <v/>
      </c>
      <c r="G22" s="15">
        <f>IF('Original (fonte)'!H22="","",'Original (fonte)'!H22*Fatores!$E$9)</f>
        <v/>
      </c>
      <c r="H22" s="15">
        <f>IF('Original (fonte)'!I22="","",'Original (fonte)'!I22*Fatores!$E$9)</f>
        <v/>
      </c>
      <c r="I22" s="15">
        <f>IF('Original (fonte)'!J22="","",'Original (fonte)'!J22*Fatores!$E$9)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(fonte)'!F23)</f>
        <v/>
      </c>
      <c r="F23" s="16">
        <f>IF('Original (fonte)'!G23="","",'Original (fonte)'!G23)</f>
        <v/>
      </c>
      <c r="G23" s="16">
        <f>IF('Original (fonte)'!H23="","",'Original (fonte)'!H23*Fatores!$E$9)</f>
        <v/>
      </c>
      <c r="H23" s="16">
        <f>IF('Original (fonte)'!I23="","",'Original (fonte)'!I23*Fatores!$E$9)</f>
        <v/>
      </c>
      <c r="I23" s="16">
        <f>IF('Original (fonte)'!J23="","",'Original (fonte)'!J23*Fatores!$E$9)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  <c r="H24" s="17">
        <f>IF('Original (fonte)'!I24="","",'Original (fonte)'!I24)</f>
        <v/>
      </c>
      <c r="I24" s="17">
        <f>IF('Original (fonte)'!J24="","",'Original (fonte)'!J24)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(fonte)'!F25)</f>
        <v/>
      </c>
      <c r="F25" s="6">
        <f>IF('Original (fonte)'!G25="","",'Original (fonte)'!G25)</f>
        <v/>
      </c>
      <c r="G25" s="6">
        <f>IF('Original (fonte)'!H25="","",'Original (fonte)'!H25*Fatores!$E$5)</f>
        <v/>
      </c>
      <c r="H25" s="6">
        <f>IF('Original (fonte)'!I25="","",'Original (fonte)'!I25*Fatores!$E$5)</f>
        <v/>
      </c>
      <c r="I25" s="6">
        <f>IF('Original (fonte)'!J25="","",'Original (fonte)'!J25*Fatores!$E$5)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(fonte)'!F26)</f>
        <v/>
      </c>
      <c r="F26" s="9">
        <f>IF('Original (fonte)'!G26="","",'Original (fonte)'!G26)</f>
        <v/>
      </c>
      <c r="G26" s="9">
        <f>IF('Original (fonte)'!H26="","",'Original (fonte)'!H26*Fatores!$E$5)</f>
        <v/>
      </c>
      <c r="H26" s="9">
        <f>IF('Original (fonte)'!I26="","",'Original (fonte)'!I26*Fatores!$E$5)</f>
        <v/>
      </c>
      <c r="I26" s="9">
        <f>IF('Original (fonte)'!J26="","",'Original (fonte)'!J26*Fatores!$E$5)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(fonte)'!F27)</f>
        <v/>
      </c>
      <c r="F27" s="6">
        <f>IF('Original (fonte)'!G27="","",'Original (fonte)'!G27)</f>
        <v/>
      </c>
      <c r="G27" s="6">
        <f>IF('Original (fonte)'!H27="","",'Original (fonte)'!H27*Fatores!$E$5)</f>
        <v/>
      </c>
      <c r="H27" s="6">
        <f>IF('Original (fonte)'!I27="","",'Original (fonte)'!I27*Fatores!$E$5)</f>
        <v/>
      </c>
      <c r="I27" s="6">
        <f>IF('Original (fonte)'!J27="","",'Original (fonte)'!J27*Fatores!$E$5)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(fonte)'!F28)</f>
        <v/>
      </c>
      <c r="F28" s="9">
        <f>IF('Original (fonte)'!G28="","",'Original (fonte)'!G28)</f>
        <v/>
      </c>
      <c r="G28" s="9">
        <f>IF('Original (fonte)'!H28="","",'Original (fonte)'!H28*Fatores!$E$5)</f>
        <v/>
      </c>
      <c r="H28" s="9">
        <f>IF('Original (fonte)'!I28="","",'Original (fonte)'!I28*Fatores!$E$5)</f>
        <v/>
      </c>
      <c r="I28" s="9">
        <f>IF('Original (fonte)'!J28="","",'Original (fonte)'!J28*Fatores!$E$5)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(fonte)'!F29)</f>
        <v/>
      </c>
      <c r="F29" s="6">
        <f>IF('Original (fonte)'!G29="","",'Original (fonte)'!G29)</f>
        <v/>
      </c>
      <c r="G29" s="6">
        <f>IF('Original (fonte)'!H29="","",'Original (fonte)'!H29*Fatores!$E$5)</f>
        <v/>
      </c>
      <c r="H29" s="6">
        <f>IF('Original (fonte)'!I29="","",'Original (fonte)'!I29*Fatores!$E$5)</f>
        <v/>
      </c>
      <c r="I29" s="6">
        <f>IF('Original (fonte)'!J29="","",'Original (fonte)'!J29*Fatores!$E$5)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(fonte)'!F30)</f>
        <v/>
      </c>
      <c r="F30" s="9">
        <f>IF('Original (fonte)'!G30="","",'Original (fonte)'!G30)</f>
        <v/>
      </c>
      <c r="G30" s="9">
        <f>IF('Original (fonte)'!H30="","",'Original (fonte)'!H30*Fatores!$E$5)</f>
        <v/>
      </c>
      <c r="H30" s="9">
        <f>IF('Original (fonte)'!I30="","",'Original (fonte)'!I30*Fatores!$E$5)</f>
        <v/>
      </c>
      <c r="I30" s="9">
        <f>IF('Original (fonte)'!J30="","",'Original (fonte)'!J30*Fatores!$E$5)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  <c r="H33" s="19">
        <f>IF('Original (fonte)'!I33&lt;&gt;"",'Original (fonte)'!I33,IF(OR(H7="",H9="",H9=0),"",H7/H9))</f>
        <v/>
      </c>
      <c r="I33" s="19">
        <f>IF('Original (fonte)'!J33&lt;&gt;"",'Original (fonte)'!J33,IF(OR(I7="",I9="",I9=0),"",I7/I9))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  <c r="H34" s="20">
        <f>IF('Original (fonte)'!I34&lt;&gt;"",'Original (fonte)'!I34,IF(OR(H12="",H8="",H8=0),"",(H12/Fatores!$E$11)/((0.01*(H8/Fatores!$E$5))^3)))</f>
        <v/>
      </c>
      <c r="I34" s="20">
        <f>IF('Original (fonte)'!J34&lt;&gt;"",'Original (fonte)'!J34,IF(OR(I12="",I8="",I8=0),"",(I12/Fatores!$E$11)/((0.01*(I8/Fatores!$E$5))^3)))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  <c r="H35" s="19">
        <f>IF('Original (fonte)'!I35&lt;&gt;"",'Original (fonte)'!I35,IF(OR(H12="",H19="",H19=0),"",H12/H19))</f>
        <v/>
      </c>
      <c r="I35" s="19">
        <f>IF('Original (fonte)'!J35&lt;&gt;"",'Original (fonte)'!J35,IF(OR(I12="",I19="",I19=0),"",I12/I19))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J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Mestre José Simão (Capanema / Maragogipe) Sombra da Lua (1925)</t>
        </is>
      </c>
      <c r="G4" s="3" t="inlineStr">
        <is>
          <t>Mestre José Simão / Estaleiro Ilha do Galego Vendaval II (1947)</t>
        </is>
      </c>
      <c r="H4" s="3" t="inlineStr">
        <is>
          <t>Marshall Marine Corporation Sanderling 18 (1962)</t>
        </is>
      </c>
      <c r="I4" s="3" t="inlineStr">
        <is>
          <t>Legnos Boatbuilding Co. Mystic Catboat 20 (1974)</t>
        </is>
      </c>
      <c r="J4" s="3" t="inlineStr">
        <is>
          <t>The Marshall Company Marshall 22 Cat (1965)</t>
        </is>
      </c>
    </row>
    <row r="5">
      <c r="B5" s="21" t="inlineStr">
        <is>
          <t>Sistema de unidades da fonte</t>
        </is>
      </c>
      <c r="F5" s="22" t="inlineStr">
        <is>
          <t>metrico</t>
        </is>
      </c>
      <c r="G5" s="22" t="inlineStr">
        <is>
          <t>metrico</t>
        </is>
      </c>
      <c r="H5" s="22" t="inlineStr">
        <is>
          <t>imperial</t>
        </is>
      </c>
      <c r="I5" s="22" t="inlineStr">
        <is>
          <t>imperial</t>
        </is>
      </c>
      <c r="J5" s="22" t="inlineStr">
        <is>
          <t>imperial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12.5</v>
      </c>
      <c r="G7" s="23" t="n">
        <v>14</v>
      </c>
      <c r="H7" s="23" t="n">
        <v>18.17</v>
      </c>
      <c r="I7" s="23" t="n">
        <v>20</v>
      </c>
      <c r="J7" s="23" t="n">
        <v>22.18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/>
      <c r="G8" s="24" t="n"/>
      <c r="H8" s="24" t="n">
        <v>17.5</v>
      </c>
      <c r="I8" s="24" t="n">
        <v>18.5</v>
      </c>
      <c r="J8" s="24" t="n">
        <v>21.33</v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4</v>
      </c>
      <c r="G9" s="23" t="n">
        <v>3.7</v>
      </c>
      <c r="H9" s="23" t="n">
        <v>8.5</v>
      </c>
      <c r="I9" s="23" t="n">
        <v>8</v>
      </c>
      <c r="J9" s="23" t="n">
        <v>10.18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>
        <v>0.6</v>
      </c>
      <c r="G10" s="24" t="n"/>
      <c r="H10" s="24" t="n">
        <v>1.58</v>
      </c>
      <c r="I10" s="24" t="n">
        <v>2.08</v>
      </c>
      <c r="J10" s="24" t="n">
        <v>2</v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>
        <v>1.65</v>
      </c>
      <c r="G11" s="23" t="n">
        <v>1.7</v>
      </c>
      <c r="H11" s="23" t="n">
        <v>2.8</v>
      </c>
      <c r="I11" s="23" t="n">
        <v>3</v>
      </c>
      <c r="J11" s="23" t="n">
        <v>3.45</v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/>
      <c r="G12" s="24" t="n"/>
      <c r="H12" s="24" t="n">
        <v>2200</v>
      </c>
      <c r="I12" s="24" t="n">
        <v>3000</v>
      </c>
      <c r="J12" s="24" t="n">
        <v>5660</v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/>
      <c r="G13" s="23" t="n"/>
      <c r="H13" s="23" t="n"/>
      <c r="I13" s="23" t="n"/>
      <c r="J13" s="23" t="n"/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/>
      <c r="H14" s="24" t="n"/>
      <c r="I14" s="24" t="n"/>
      <c r="J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/>
      <c r="G15" s="23" t="n">
        <v>98</v>
      </c>
      <c r="H15" s="23" t="n">
        <v>253</v>
      </c>
      <c r="I15" s="23" t="n">
        <v>282</v>
      </c>
      <c r="J15" s="23" t="n">
        <v>388</v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/>
      <c r="G16" s="24" t="n"/>
      <c r="H16" s="24" t="n"/>
      <c r="I16" s="24" t="n"/>
      <c r="J16" s="24" t="n">
        <v>12</v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/>
      <c r="G17" s="23" t="n"/>
      <c r="H17" s="23" t="n"/>
      <c r="I17" s="23" t="n"/>
      <c r="J17" s="23" t="n">
        <v>22</v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  <c r="I18" s="24" t="n"/>
      <c r="J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/>
      <c r="G19" s="23" t="n"/>
      <c r="H19" s="23" t="n">
        <v>10</v>
      </c>
      <c r="I19" s="23" t="n">
        <v>10</v>
      </c>
      <c r="J19" s="23" t="n">
        <v>21</v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n"/>
      <c r="G20" s="13" t="n"/>
      <c r="H20" s="13" t="inlineStr">
        <is>
          <t>Yanmar 1GM Diesel</t>
        </is>
      </c>
      <c r="I20" s="13" t="inlineStr">
        <is>
          <t>Yanmar 1GM Diesel (opcional)</t>
        </is>
      </c>
      <c r="J20" s="13" t="inlineStr">
        <is>
          <t>Yanmar 3YM20 Diesel (21 HP)</t>
        </is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  <c r="I21" s="14" t="n"/>
      <c r="J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>
        <v>7.5</v>
      </c>
      <c r="G22" s="24" t="n">
        <v>8</v>
      </c>
      <c r="H22" s="24" t="n">
        <v>5.61</v>
      </c>
      <c r="I22" s="24" t="n">
        <v>5.76</v>
      </c>
      <c r="J22" s="24" t="n">
        <v>6.19</v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>
        <v>5.5</v>
      </c>
      <c r="G23" s="23" t="n">
        <v>6</v>
      </c>
      <c r="H23" s="23" t="n">
        <v>4.8</v>
      </c>
      <c r="I23" s="23" t="n">
        <v>5</v>
      </c>
      <c r="J23" s="23" t="n">
        <v>5.4</v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/>
      <c r="G24" s="24" t="n"/>
      <c r="H24" s="24" t="n"/>
      <c r="I24" s="24" t="n"/>
      <c r="J24" s="24" t="n"/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>
        <v>1.4</v>
      </c>
      <c r="G25" s="23" t="n">
        <v>1.45</v>
      </c>
      <c r="H25" s="23" t="n">
        <v>2.5</v>
      </c>
      <c r="I25" s="23" t="n">
        <v>2.65</v>
      </c>
      <c r="J25" s="23" t="n">
        <v>3</v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>
        <v>1.05</v>
      </c>
      <c r="G26" s="24" t="n">
        <v>1.1</v>
      </c>
      <c r="H26" s="24" t="n">
        <v>1.9</v>
      </c>
      <c r="I26" s="24" t="n">
        <v>2</v>
      </c>
      <c r="J26" s="24" t="n">
        <v>2.3</v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  <c r="I27" s="23" t="n"/>
      <c r="J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  <c r="I28" s="24" t="n"/>
      <c r="J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  <c r="I29" s="23" t="n"/>
      <c r="J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  <c r="I30" s="24" t="n"/>
      <c r="J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/>
      <c r="G33" s="26" t="n"/>
      <c r="H33" s="26" t="n"/>
      <c r="I33" s="26" t="n"/>
      <c r="J33" s="26" t="n"/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  <c r="I34" s="26" t="n"/>
      <c r="J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  <c r="I35" s="26" t="n"/>
      <c r="J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21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Mestre José Simão (Capanema / Maragogipe) Sombra da Lua (1925)</t>
        </is>
      </c>
      <c r="C5" s="27" t="inlineStr">
        <is>
          <t>Mar Bahia — A Alma dos Saveiros: a volta do Sombra da Lua</t>
        </is>
      </c>
      <c r="D5" s="28" t="inlineStr">
        <is>
          <t>revista</t>
        </is>
      </c>
      <c r="E5" s="28" t="inlineStr">
        <is>
          <t>2024-08-20</t>
        </is>
      </c>
      <c r="F5" s="28" t="inlineStr">
        <is>
          <t>2026-09-15</t>
        </is>
      </c>
      <c r="G5" s="28" t="inlineStr">
        <is>
          <t>https://www.marbahia.com.br/post/a-alma-dos-saveiros-a-volta-do-sombra-da-lua</t>
        </is>
      </c>
    </row>
    <row r="6">
      <c r="B6" s="27" t="inlineStr">
        <is>
          <t>Mestre José Simão (Capanema / Maragogipe) Sombra da Lua (1925)</t>
        </is>
      </c>
      <c r="C6" s="27" t="inlineStr">
        <is>
          <t>IPHAN — Ata da 66ª Reunião do Conselho Consultivo do Patrimônio Cultural</t>
        </is>
      </c>
      <c r="D6" s="28" t="inlineStr">
        <is>
          <t>banco de dados</t>
        </is>
      </c>
      <c r="E6" s="28" t="inlineStr">
        <is>
          <t>2010-12-09</t>
        </is>
      </c>
      <c r="F6" s="28" t="inlineStr">
        <is>
          <t>2026-09-15</t>
        </is>
      </c>
      <c r="G6" s="28" t="inlineStr">
        <is>
          <t>https://www.gov.br/iphan/pt-br/acesso-a-informacao/participacao-social/conselhos-e-orgaos-colegiados/atas-do-conselho-consultivo-do-patrimonio-cultural/de-2001-ate-2010/66a-reuniao-ordinaria-do-conselho-consultivo-09-12-2010/@@display-file/file</t>
        </is>
      </c>
    </row>
    <row r="7">
      <c r="B7" s="2" t="inlineStr">
        <is>
          <t>Mestre José Simão (Capanema / Maragogipe) Sombra da Lua (1925) - lacunas: lwl, deslocamento, deadrise, pe_direito, area_velica, combustivel, agua, dejetos, potencia, autonomia</t>
        </is>
      </c>
    </row>
    <row r="8">
      <c r="B8" s="29" t="inlineStr">
        <is>
          <t>Mestre José Simão (Capanema / Maragogipe) Sombra da Lua (1925) - divergencia: Popa torada tradicional com largura de espelho estimada em ~2,30 m na altura do tombadilho.</t>
        </is>
      </c>
    </row>
    <row r="9">
      <c r="B9" s="27" t="inlineStr">
        <is>
          <t>Mestre José Simão / Estaleiro Ilha do Galego Vendaval II (1947)</t>
        </is>
      </c>
      <c r="C9" s="27" t="inlineStr">
        <is>
          <t>Bahia Já — Empresários recuperam saveiros em Itaparica e devolvem aos mestres</t>
        </is>
      </c>
      <c r="D9" s="28" t="inlineStr">
        <is>
          <t>revista</t>
        </is>
      </c>
      <c r="E9" s="28" t="inlineStr">
        <is>
          <t>2008-01-27</t>
        </is>
      </c>
      <c r="F9" s="28" t="inlineStr">
        <is>
          <t>2026-09-15</t>
        </is>
      </c>
      <c r="G9" s="28" t="inlineStr">
        <is>
          <t>https://www.bahiaja.com.br/cultura/noticia/2008/01/27/empresarios-recuperam-saveiros-em-itaparica-e-devolvem-aos-mestres,6306,0.html</t>
        </is>
      </c>
    </row>
    <row r="10">
      <c r="B10" s="27" t="inlineStr">
        <is>
          <t>Mestre José Simão / Estaleiro Ilha do Galego Vendaval II (1947)</t>
        </is>
      </c>
      <c r="C10" s="27" t="inlineStr">
        <is>
          <t>Mar Sem Fim — A Rota dos Saveiros no Rio Paraguaçu</t>
        </is>
      </c>
      <c r="D10" s="28" t="inlineStr">
        <is>
          <t>revista</t>
        </is>
      </c>
      <c r="E10" s="28" t="inlineStr">
        <is>
          <t>2006-01-28</t>
        </is>
      </c>
      <c r="F10" s="28" t="inlineStr">
        <is>
          <t>2026-09-15</t>
        </is>
      </c>
      <c r="G10" s="28" t="inlineStr">
        <is>
          <t>https://marsemfim.com.br/?diario-de-bordo=a-rota-dos-saveiros</t>
        </is>
      </c>
    </row>
    <row r="11">
      <c r="B11" s="2" t="inlineStr">
        <is>
          <t>Mestre José Simão / Estaleiro Ilha do Galego Vendaval II (1947) - lacunas: lwl, calado, deslocamento, deadrise, pe_direito, combustivel, agua, dejetos, potencia, autonomia</t>
        </is>
      </c>
    </row>
    <row r="12">
      <c r="B12" s="29" t="inlineStr">
        <is>
          <t>Mestre José Simão / Estaleiro Ilha do Galego Vendaval II (1947) - divergencia: Popa torada com espelho de ~2,20 m de largura na carninga.</t>
        </is>
      </c>
    </row>
    <row r="13">
      <c r="B13" s="27" t="inlineStr">
        <is>
          <t>Marshall Marine Corporation Sanderling 18 (1962)</t>
        </is>
      </c>
      <c r="C13" s="27" t="inlineStr">
        <is>
          <t>Sailboatdata — Sanderling</t>
        </is>
      </c>
      <c r="D13" s="28" t="inlineStr">
        <is>
          <t>banco de dados</t>
        </is>
      </c>
      <c r="E13" s="28" t="inlineStr">
        <is>
          <t>sem data identificavel</t>
        </is>
      </c>
      <c r="F13" s="28" t="inlineStr">
        <is>
          <t>2026-09-15</t>
        </is>
      </c>
      <c r="G13" s="28" t="inlineStr">
        <is>
          <t>https://sailboatdata.com/sailboat/sanderling/</t>
        </is>
      </c>
    </row>
    <row r="14">
      <c r="B14" s="2" t="inlineStr">
        <is>
          <t>Marshall Marine Corporation Sanderling 18 (1962) - lacunas: deadrise, combustivel, agua, dejetos, autonomia</t>
        </is>
      </c>
    </row>
    <row r="15">
      <c r="B15" s="29" t="inlineStr">
        <is>
          <t>Marshall Marine Corporation Sanderling 18 (1962) - divergencia: Espelho de popa com largura de ~1,50 m (4,9 ft).</t>
        </is>
      </c>
    </row>
    <row r="16">
      <c r="B16" s="27" t="inlineStr">
        <is>
          <t>Legnos Boatbuilding Co. Mystic Catboat 20 (1974)</t>
        </is>
      </c>
      <c r="C16" s="27" t="inlineStr">
        <is>
          <t>Sailboatdata — Mystic Catboat 20</t>
        </is>
      </c>
      <c r="D16" s="28" t="inlineStr">
        <is>
          <t>banco de dados</t>
        </is>
      </c>
      <c r="E16" s="28" t="inlineStr">
        <is>
          <t>sem data identificavel</t>
        </is>
      </c>
      <c r="F16" s="28" t="inlineStr">
        <is>
          <t>2026-09-15</t>
        </is>
      </c>
      <c r="G16" s="28" t="inlineStr">
        <is>
          <t>https://sailboatdata.com/sailboat/mystic-catboat-20/</t>
        </is>
      </c>
    </row>
    <row r="17">
      <c r="B17" s="2" t="inlineStr">
        <is>
          <t>Legnos Boatbuilding Co. Mystic Catboat 20 (1974) - lacunas: deadrise, combustivel, agua, dejetos, autonomia</t>
        </is>
      </c>
    </row>
    <row r="18">
      <c r="B18" s="29" t="inlineStr">
        <is>
          <t>Legnos Boatbuilding Co. Mystic Catboat 20 (1974) - divergencia: Espelho de popa clássico vertical/inclinado com ~1,40 m (4,6 ft) de boca no espelho.</t>
        </is>
      </c>
    </row>
    <row r="19">
      <c r="B19" s="27" t="inlineStr">
        <is>
          <t>The Marshall Company Marshall 22 Cat (1965)</t>
        </is>
      </c>
      <c r="C19" s="27" t="inlineStr">
        <is>
          <t>Sailboatdata — Marshall 22 Cat</t>
        </is>
      </c>
      <c r="D19" s="28" t="inlineStr">
        <is>
          <t>banco de dados</t>
        </is>
      </c>
      <c r="E19" s="28" t="inlineStr">
        <is>
          <t>sem data identificavel</t>
        </is>
      </c>
      <c r="F19" s="28" t="inlineStr">
        <is>
          <t>2026-09-15</t>
        </is>
      </c>
      <c r="G19" s="28" t="inlineStr">
        <is>
          <t>https://sailboatdata.com/sailboat/marshall-22-cat/</t>
        </is>
      </c>
    </row>
    <row r="20">
      <c r="B20" s="2" t="inlineStr">
        <is>
          <t>The Marshall Company Marshall 22 Cat (1965) - lacunas: deadrise, dejetos, autonomia</t>
        </is>
      </c>
    </row>
    <row r="21">
      <c r="B21" s="29" t="inlineStr">
        <is>
          <t>The Marshall Company Marshall 22 Cat (1965) - divergencia: Espelho de popa com largura de ~1,85 m (6,1 ft).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30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30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30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30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30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30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30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30">
        <f>E6/E8</f>
        <v/>
      </c>
      <c r="F12" s="25" t="inlineStr">
        <is>
          <t>Derivado: fator lb-&gt;kg dividido por fator hp-&gt;kW</t>
        </is>
      </c>
    </row>
    <row r="14">
      <c r="B14" s="31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2026-09-21T22:43:36Z</dcterms:created>
  <dcterms:modified xmlns:dcterms="http://purl.org/dc/terms/" xmlns:xsi="http://www.w3.org/2001/XMLSchema-instance" xsi:type="dcterms:W3CDTF">2026-09-21T22:43:36Z</dcterms:modified>
</cp:coreProperties>
</file>